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300" windowWidth="16845" windowHeight="9435" activeTab="1"/>
  </bookViews>
  <sheets>
    <sheet name="20151110(result) " sheetId="1" r:id="rId1"/>
    <sheet name="20151110(form) " sheetId="2" r:id="rId2"/>
  </sheets>
  <definedNames>
    <definedName name="_xlnm.Print_Area" localSheetId="1">'20151110(form) '!$A$2:$R$20</definedName>
    <definedName name="_xlnm.Print_Area" localSheetId="0">'20151110(result) '!$A$2:$R$25</definedName>
  </definedNames>
  <calcPr fullCalcOnLoad="1"/>
</workbook>
</file>

<file path=xl/sharedStrings.xml><?xml version="1.0" encoding="utf-8"?>
<sst xmlns="http://schemas.openxmlformats.org/spreadsheetml/2006/main" count="99" uniqueCount="41">
  <si>
    <t>(Example)</t>
  </si>
  <si>
    <t xml:space="preserve">Hygrometer commparison result </t>
  </si>
  <si>
    <t>date</t>
  </si>
  <si>
    <t>Chamber:not use</t>
  </si>
  <si>
    <t>Aspirated psychrometer</t>
  </si>
  <si>
    <t xml:space="preserve">Electronic hygrometer </t>
  </si>
  <si>
    <t>Wet Bulb</t>
  </si>
  <si>
    <t>Dry Bulb</t>
  </si>
  <si>
    <t>T-Tw</t>
  </si>
  <si>
    <t>No.</t>
  </si>
  <si>
    <t>The time of reading</t>
  </si>
  <si>
    <t>correction</t>
  </si>
  <si>
    <t>corrected value(Tw)</t>
  </si>
  <si>
    <t>corrected value(T）</t>
  </si>
  <si>
    <t>hh:mm</t>
  </si>
  <si>
    <t>[hPa]</t>
  </si>
  <si>
    <t>[%RH]</t>
  </si>
  <si>
    <t>index　error</t>
  </si>
  <si>
    <t>Average</t>
  </si>
  <si>
    <t>MAX</t>
  </si>
  <si>
    <t>Min</t>
  </si>
  <si>
    <t>max-min</t>
  </si>
  <si>
    <t>Name</t>
  </si>
  <si>
    <t>KIRIBATI</t>
  </si>
  <si>
    <t>LAOS</t>
  </si>
  <si>
    <t>MAURITIUS</t>
  </si>
  <si>
    <t>MYANMAR</t>
  </si>
  <si>
    <t>PHILIPPINES</t>
  </si>
  <si>
    <t>SAMOA</t>
  </si>
  <si>
    <t>SRI LANKA</t>
  </si>
  <si>
    <t>TIMOR-LESTE</t>
  </si>
  <si>
    <t>corrected value</t>
  </si>
  <si>
    <t>Atmospheric pressure</t>
  </si>
  <si>
    <r>
      <t xml:space="preserve">Relative
  humidity※
</t>
    </r>
    <r>
      <rPr>
        <sz val="14"/>
        <rFont val="ＭＳ Ｐゴシック"/>
        <family val="3"/>
      </rPr>
      <t>[A]</t>
    </r>
  </si>
  <si>
    <t>Reading</t>
  </si>
  <si>
    <r>
      <t xml:space="preserve">Reading
</t>
    </r>
    <r>
      <rPr>
        <sz val="14"/>
        <rFont val="ＭＳ Ｐゴシック"/>
        <family val="3"/>
      </rPr>
      <t>［B］</t>
    </r>
  </si>
  <si>
    <r>
      <rPr>
        <sz val="9"/>
        <rFont val="ＭＳ Ｐゴシック"/>
        <family val="3"/>
      </rPr>
      <t>index　error</t>
    </r>
    <r>
      <rPr>
        <sz val="8"/>
        <rFont val="ＭＳ Ｐゴシック"/>
        <family val="3"/>
      </rPr>
      <t xml:space="preserve">
</t>
    </r>
    <r>
      <rPr>
        <sz val="14"/>
        <rFont val="ＭＳ Ｐゴシック"/>
        <family val="3"/>
      </rPr>
      <t>[B-A]</t>
    </r>
  </si>
  <si>
    <t>Hygrometer commparison form</t>
  </si>
  <si>
    <t>[°C]</t>
  </si>
  <si>
    <r>
      <t xml:space="preserve">Relative
  humidity※
</t>
    </r>
    <r>
      <rPr>
        <sz val="14"/>
        <rFont val="ＭＳ Ｐゴシック"/>
        <family val="3"/>
      </rPr>
      <t>[A]</t>
    </r>
  </si>
  <si>
    <r>
      <rPr>
        <sz val="9"/>
        <rFont val="ＭＳ Ｐゴシック"/>
        <family val="3"/>
      </rPr>
      <t>index error</t>
    </r>
    <r>
      <rPr>
        <sz val="8"/>
        <rFont val="ＭＳ Ｐゴシック"/>
        <family val="3"/>
      </rPr>
      <t xml:space="preserve">
</t>
    </r>
    <r>
      <rPr>
        <sz val="14"/>
        <rFont val="ＭＳ Ｐゴシック"/>
        <family val="3"/>
      </rPr>
      <t>[B-A]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</si>
</sst>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\-mmm\-yy;@"/>
    <numFmt numFmtId="177" formatCode="0.0_ "/>
    <numFmt numFmtId="178" formatCode="0.00_ "/>
    <numFmt numFmtId="179" formatCode="0.000_ "/>
    <numFmt numFmtId="180" formatCode="0.00_);[Red]\(0.00\)"/>
    <numFmt numFmtId="181" formatCode="0.0_);[Red]\(0.0\)"/>
    <numFmt numFmtId="182" formatCode="h:mm;@"/>
    <numFmt numFmtId="183" formatCode="00.0\ "/>
    <numFmt numFmtId="184" formatCode="?0.0\ "/>
    <numFmt numFmtId="185" formatCode="\ 0.0\ "/>
    <numFmt numFmtId="186" formatCode="\ #0.0\ "/>
    <numFmt numFmtId="187" formatCode="#,##0.0_ "/>
    <numFmt numFmtId="188" formatCode="0.0;\ \-* 0.0"/>
    <numFmt numFmtId="189" formatCode="0.0;\ \-0.0"/>
    <numFmt numFmtId="190" formatCode="\ 0.0;\ \-0.0"/>
    <numFmt numFmtId="191" formatCode="?0.0;\ \-0.0"/>
    <numFmt numFmtId="192" formatCode="?0.0;\-0.0"/>
    <numFmt numFmtId="193" formatCode="\+0.00;\ \-0.0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Century"/>
      <family val="1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9"/>
      <name val="Century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ＭＳ Ｐゴシック"/>
      <family val="3"/>
    </font>
    <font>
      <sz val="12"/>
      <name val="Century"/>
      <family val="1"/>
    </font>
    <font>
      <sz val="9"/>
      <name val="ＭＳ Ｐゴシック"/>
      <family val="3"/>
    </font>
    <font>
      <sz val="2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4"/>
      <name val="Meiryo UI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  <font>
      <b/>
      <sz val="14"/>
      <color theme="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center" vertical="center" wrapText="1"/>
    </xf>
    <xf numFmtId="182" fontId="7" fillId="0" borderId="22" xfId="0" applyNumberFormat="1" applyFont="1" applyFill="1" applyBorder="1" applyAlignment="1" quotePrefix="1">
      <alignment horizontal="center" vertical="center"/>
    </xf>
    <xf numFmtId="177" fontId="7" fillId="0" borderId="20" xfId="0" applyNumberFormat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182" fontId="7" fillId="0" borderId="23" xfId="0" applyNumberFormat="1" applyFont="1" applyFill="1" applyBorder="1" applyAlignment="1" quotePrefix="1">
      <alignment horizontal="center" vertical="center"/>
    </xf>
    <xf numFmtId="177" fontId="7" fillId="0" borderId="24" xfId="0" applyNumberFormat="1" applyFont="1" applyFill="1" applyBorder="1" applyAlignment="1">
      <alignment horizontal="center" vertical="center"/>
    </xf>
    <xf numFmtId="177" fontId="7" fillId="0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81" fontId="7" fillId="0" borderId="19" xfId="0" applyNumberFormat="1" applyFont="1" applyFill="1" applyBorder="1" applyAlignment="1">
      <alignment horizontal="center" vertical="center"/>
    </xf>
    <xf numFmtId="181" fontId="7" fillId="0" borderId="25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81" fontId="7" fillId="0" borderId="15" xfId="0" applyNumberFormat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center" vertical="center"/>
    </xf>
    <xf numFmtId="177" fontId="7" fillId="0" borderId="2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0" fontId="7" fillId="0" borderId="15" xfId="0" applyNumberFormat="1" applyFont="1" applyFill="1" applyBorder="1" applyAlignment="1">
      <alignment horizontal="center" vertical="center"/>
    </xf>
    <xf numFmtId="181" fontId="7" fillId="0" borderId="30" xfId="0" applyNumberFormat="1" applyFont="1" applyFill="1" applyBorder="1" applyAlignment="1">
      <alignment horizontal="center" vertical="center"/>
    </xf>
    <xf numFmtId="177" fontId="7" fillId="0" borderId="31" xfId="0" applyNumberFormat="1" applyFont="1" applyFill="1" applyBorder="1" applyAlignment="1">
      <alignment horizontal="center" vertical="center"/>
    </xf>
    <xf numFmtId="177" fontId="7" fillId="0" borderId="32" xfId="0" applyNumberFormat="1" applyFont="1" applyFill="1" applyBorder="1" applyAlignment="1">
      <alignment horizontal="center" vertical="center"/>
    </xf>
    <xf numFmtId="177" fontId="7" fillId="0" borderId="33" xfId="0" applyNumberFormat="1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/>
    </xf>
    <xf numFmtId="181" fontId="7" fillId="32" borderId="15" xfId="0" applyNumberFormat="1" applyFont="1" applyFill="1" applyBorder="1" applyAlignment="1">
      <alignment horizontal="center" vertical="center"/>
    </xf>
    <xf numFmtId="182" fontId="7" fillId="32" borderId="22" xfId="0" applyNumberFormat="1" applyFont="1" applyFill="1" applyBorder="1" applyAlignment="1" quotePrefix="1">
      <alignment horizontal="center" vertical="center"/>
    </xf>
    <xf numFmtId="0" fontId="7" fillId="0" borderId="12" xfId="0" applyFont="1" applyBorder="1" applyAlignment="1">
      <alignment vertical="center"/>
    </xf>
    <xf numFmtId="181" fontId="7" fillId="32" borderId="10" xfId="0" applyNumberFormat="1" applyFont="1" applyFill="1" applyBorder="1" applyAlignment="1">
      <alignment horizontal="center" vertical="center"/>
    </xf>
    <xf numFmtId="192" fontId="7" fillId="0" borderId="19" xfId="0" applyNumberFormat="1" applyFont="1" applyFill="1" applyBorder="1" applyAlignment="1">
      <alignment horizontal="center" vertical="center"/>
    </xf>
    <xf numFmtId="192" fontId="0" fillId="0" borderId="19" xfId="0" applyNumberFormat="1" applyFont="1" applyBorder="1" applyAlignment="1">
      <alignment horizontal="center" vertical="center"/>
    </xf>
    <xf numFmtId="192" fontId="6" fillId="0" borderId="11" xfId="0" applyNumberFormat="1" applyFont="1" applyBorder="1" applyAlignment="1">
      <alignment horizontal="center" vertical="center"/>
    </xf>
    <xf numFmtId="192" fontId="6" fillId="0" borderId="34" xfId="0" applyNumberFormat="1" applyFont="1" applyBorder="1" applyAlignment="1">
      <alignment horizontal="center" vertical="center"/>
    </xf>
    <xf numFmtId="181" fontId="7" fillId="32" borderId="35" xfId="0" applyNumberFormat="1" applyFont="1" applyFill="1" applyBorder="1" applyAlignment="1">
      <alignment horizontal="center" vertical="center"/>
    </xf>
    <xf numFmtId="181" fontId="7" fillId="0" borderId="36" xfId="0" applyNumberFormat="1" applyFont="1" applyFill="1" applyBorder="1" applyAlignment="1">
      <alignment horizontal="center" vertical="center"/>
    </xf>
    <xf numFmtId="181" fontId="7" fillId="0" borderId="37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/>
    </xf>
    <xf numFmtId="178" fontId="7" fillId="0" borderId="34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193" fontId="7" fillId="0" borderId="18" xfId="0" applyNumberFormat="1" applyFont="1" applyFill="1" applyBorder="1" applyAlignment="1">
      <alignment horizontal="center" vertical="center"/>
    </xf>
    <xf numFmtId="178" fontId="7" fillId="0" borderId="19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81" fontId="7" fillId="0" borderId="38" xfId="0" applyNumberFormat="1" applyFont="1" applyFill="1" applyBorder="1" applyAlignment="1">
      <alignment horizontal="center" vertical="center"/>
    </xf>
    <xf numFmtId="182" fontId="7" fillId="34" borderId="22" xfId="0" applyNumberFormat="1" applyFont="1" applyFill="1" applyBorder="1" applyAlignment="1" quotePrefix="1">
      <alignment horizontal="center" vertical="center"/>
    </xf>
    <xf numFmtId="181" fontId="7" fillId="34" borderId="15" xfId="0" applyNumberFormat="1" applyFont="1" applyFill="1" applyBorder="1" applyAlignment="1">
      <alignment horizontal="center" vertical="center"/>
    </xf>
    <xf numFmtId="181" fontId="7" fillId="34" borderId="35" xfId="0" applyNumberFormat="1" applyFont="1" applyFill="1" applyBorder="1" applyAlignment="1">
      <alignment horizontal="center" vertical="center"/>
    </xf>
    <xf numFmtId="177" fontId="7" fillId="34" borderId="18" xfId="0" applyNumberFormat="1" applyFont="1" applyFill="1" applyBorder="1" applyAlignment="1">
      <alignment horizontal="center" vertical="center"/>
    </xf>
    <xf numFmtId="177" fontId="7" fillId="34" borderId="10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center" vertical="center"/>
    </xf>
    <xf numFmtId="177" fontId="7" fillId="33" borderId="18" xfId="0" applyNumberFormat="1" applyFont="1" applyFill="1" applyBorder="1" applyAlignment="1">
      <alignment horizontal="center" vertical="center"/>
    </xf>
    <xf numFmtId="177" fontId="7" fillId="33" borderId="12" xfId="0" applyNumberFormat="1" applyFont="1" applyFill="1" applyBorder="1" applyAlignment="1">
      <alignment horizontal="center" vertical="center"/>
    </xf>
    <xf numFmtId="177" fontId="7" fillId="0" borderId="39" xfId="0" applyNumberFormat="1" applyFont="1" applyFill="1" applyBorder="1" applyAlignment="1">
      <alignment horizontal="center" vertical="center"/>
    </xf>
    <xf numFmtId="192" fontId="7" fillId="0" borderId="39" xfId="0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 shrinkToFit="1"/>
    </xf>
    <xf numFmtId="0" fontId="10" fillId="0" borderId="42" xfId="0" applyFont="1" applyFill="1" applyBorder="1" applyAlignment="1">
      <alignment horizontal="center" vertical="center" wrapText="1" shrinkToFit="1"/>
    </xf>
    <xf numFmtId="0" fontId="10" fillId="0" borderId="43" xfId="0" applyFont="1" applyFill="1" applyBorder="1" applyAlignment="1">
      <alignment horizontal="center" vertical="center" wrapText="1" shrinkToFit="1"/>
    </xf>
    <xf numFmtId="0" fontId="8" fillId="0" borderId="44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7" fillId="0" borderId="0" xfId="0" applyFont="1" applyBorder="1" applyAlignment="1">
      <alignment horizontal="center" vertical="center"/>
    </xf>
    <xf numFmtId="176" fontId="15" fillId="0" borderId="28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55" fillId="35" borderId="50" xfId="0" applyFont="1" applyFill="1" applyBorder="1" applyAlignment="1">
      <alignment horizontal="center" vertical="center" wrapText="1" shrinkToFit="1"/>
    </xf>
    <xf numFmtId="0" fontId="55" fillId="35" borderId="51" xfId="0" applyFont="1" applyFill="1" applyBorder="1" applyAlignment="1">
      <alignment horizontal="center" vertical="center" wrapText="1" shrinkToFit="1"/>
    </xf>
    <xf numFmtId="0" fontId="55" fillId="35" borderId="52" xfId="0" applyFont="1" applyFill="1" applyBorder="1" applyAlignment="1">
      <alignment horizontal="center" vertical="center" wrapText="1" shrinkToFit="1"/>
    </xf>
    <xf numFmtId="0" fontId="7" fillId="0" borderId="47" xfId="0" applyFont="1" applyBorder="1" applyAlignment="1">
      <alignment horizontal="center" vertical="center" wrapText="1" shrinkToFit="1"/>
    </xf>
    <xf numFmtId="0" fontId="7" fillId="0" borderId="53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7" fillId="0" borderId="54" xfId="0" applyFont="1" applyBorder="1" applyAlignment="1">
      <alignment horizontal="center" vertical="center" wrapText="1" shrinkToFit="1"/>
    </xf>
    <xf numFmtId="0" fontId="56" fillId="36" borderId="38" xfId="0" applyFont="1" applyFill="1" applyBorder="1" applyAlignment="1">
      <alignment horizontal="center" vertical="center" wrapText="1" shrinkToFit="1"/>
    </xf>
    <xf numFmtId="0" fontId="56" fillId="36" borderId="49" xfId="0" applyFont="1" applyFill="1" applyBorder="1" applyAlignment="1">
      <alignment horizontal="center" vertical="center" wrapText="1" shrinkToFit="1"/>
    </xf>
    <xf numFmtId="0" fontId="56" fillId="36" borderId="54" xfId="0" applyFont="1" applyFill="1" applyBorder="1" applyAlignment="1">
      <alignment horizontal="center" vertical="center" wrapText="1" shrinkToFit="1"/>
    </xf>
    <xf numFmtId="0" fontId="7" fillId="0" borderId="49" xfId="0" applyFont="1" applyBorder="1" applyAlignment="1">
      <alignment horizontal="center" vertical="center" wrapText="1" shrinkToFit="1"/>
    </xf>
    <xf numFmtId="0" fontId="56" fillId="37" borderId="38" xfId="0" applyFont="1" applyFill="1" applyBorder="1" applyAlignment="1">
      <alignment horizontal="center" vertical="center" wrapText="1" shrinkToFit="1"/>
    </xf>
    <xf numFmtId="0" fontId="56" fillId="37" borderId="49" xfId="0" applyFont="1" applyFill="1" applyBorder="1" applyAlignment="1">
      <alignment horizontal="center" vertical="center" wrapText="1" shrinkToFit="1"/>
    </xf>
    <xf numFmtId="0" fontId="56" fillId="37" borderId="54" xfId="0" applyFont="1" applyFill="1" applyBorder="1" applyAlignment="1">
      <alignment horizontal="center" vertical="center" wrapText="1" shrinkToFit="1"/>
    </xf>
    <xf numFmtId="0" fontId="36" fillId="0" borderId="55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6" fillId="0" borderId="5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95250</xdr:rowOff>
    </xdr:from>
    <xdr:to>
      <xdr:col>14</xdr:col>
      <xdr:colOff>619125</xdr:colOff>
      <xdr:row>24</xdr:row>
      <xdr:rowOff>266700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104775" y="6143625"/>
          <a:ext cx="88677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Formulae for the computation: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CIMO Guide WMO-No. 8 (2008 edition, Updated in 2010)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chapter 4. MEASUREMENT OF HUMIDITY Annex 4.B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http://www.wmo.int/pages/prog/www/IMOP/CIMO-Guide.html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http://www.wmo.int/pages/prog/www/IMOP/publications/CIMO-Guide/Ed2008Up2010/Part-I/WMO8_Ed2008_PartI_Ch4_Up2010_en.pdf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showGridLines="0" zoomScale="76" zoomScaleNormal="76" zoomScaleSheetLayoutView="78" zoomScalePageLayoutView="0" workbookViewId="0" topLeftCell="A10">
      <selection activeCell="L20" sqref="L20"/>
    </sheetView>
  </sheetViews>
  <sheetFormatPr defaultColWidth="9.140625" defaultRowHeight="15"/>
  <cols>
    <col min="1" max="1" width="4.8515625" style="0" customWidth="1"/>
    <col min="2" max="2" width="15.8515625" style="0" bestFit="1" customWidth="1"/>
    <col min="3" max="3" width="10.00390625" style="0" bestFit="1" customWidth="1"/>
    <col min="4" max="4" width="9.421875" style="0" customWidth="1"/>
    <col min="5" max="5" width="8.7109375" style="0" customWidth="1"/>
    <col min="6" max="9" width="9.421875" style="0" customWidth="1"/>
    <col min="10" max="12" width="8.7109375" style="0" customWidth="1"/>
    <col min="13" max="13" width="11.421875" style="0" customWidth="1"/>
    <col min="14" max="14" width="1.1484375" style="0" customWidth="1"/>
    <col min="15" max="15" width="10.7109375" style="0" customWidth="1"/>
    <col min="16" max="16" width="2.00390625" style="0" customWidth="1"/>
    <col min="17" max="17" width="10.421875" style="0" bestFit="1" customWidth="1"/>
    <col min="18" max="19" width="10.00390625" style="0" bestFit="1" customWidth="1"/>
    <col min="20" max="20" width="1.421875" style="0" customWidth="1"/>
    <col min="21" max="21" width="10.421875" style="0" bestFit="1" customWidth="1"/>
    <col min="22" max="22" width="10.00390625" style="0" bestFit="1" customWidth="1"/>
    <col min="23" max="23" width="9.28125" style="0" bestFit="1" customWidth="1"/>
  </cols>
  <sheetData>
    <row r="1" spans="1:2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</row>
    <row r="2" spans="1:23" ht="28.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49"/>
      <c r="T2" s="49"/>
      <c r="U2" s="49"/>
      <c r="V2" s="49"/>
      <c r="W2" s="49"/>
    </row>
    <row r="3" spans="1:23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5"/>
      <c r="W3" s="5"/>
    </row>
    <row r="4" spans="1:23" ht="16.5" thickBot="1">
      <c r="A4" s="3"/>
      <c r="B4" s="3"/>
      <c r="C4" s="50" t="s">
        <v>2</v>
      </c>
      <c r="D4" s="110">
        <v>42318</v>
      </c>
      <c r="E4" s="110"/>
      <c r="F4" s="50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6"/>
      <c r="T4" s="6"/>
      <c r="U4" s="4"/>
      <c r="V4" s="5"/>
      <c r="W4" s="5"/>
    </row>
    <row r="5" spans="1:20" ht="27.75" customHeight="1" thickBot="1">
      <c r="A5" s="111"/>
      <c r="B5" s="112"/>
      <c r="C5" s="112"/>
      <c r="D5" s="115" t="s">
        <v>4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  <c r="P5" s="7"/>
      <c r="Q5" s="118" t="s">
        <v>5</v>
      </c>
      <c r="R5" s="119"/>
      <c r="T5" s="8"/>
    </row>
    <row r="6" spans="1:20" ht="27" customHeight="1">
      <c r="A6" s="113"/>
      <c r="B6" s="114"/>
      <c r="C6" s="114"/>
      <c r="D6" s="122" t="s">
        <v>6</v>
      </c>
      <c r="E6" s="123"/>
      <c r="F6" s="124"/>
      <c r="G6" s="120" t="s">
        <v>7</v>
      </c>
      <c r="H6" s="125"/>
      <c r="I6" s="121"/>
      <c r="J6" s="97" t="s">
        <v>8</v>
      </c>
      <c r="K6" s="99" t="s">
        <v>32</v>
      </c>
      <c r="L6" s="100"/>
      <c r="M6" s="101"/>
      <c r="N6" s="26"/>
      <c r="O6" s="102" t="s">
        <v>33</v>
      </c>
      <c r="P6" s="7"/>
      <c r="Q6" s="120"/>
      <c r="R6" s="121"/>
      <c r="T6" s="8"/>
    </row>
    <row r="7" spans="1:20" ht="29.25">
      <c r="A7" s="104" t="s">
        <v>9</v>
      </c>
      <c r="B7" s="51"/>
      <c r="C7" s="10" t="s">
        <v>10</v>
      </c>
      <c r="D7" s="84" t="s">
        <v>34</v>
      </c>
      <c r="E7" s="11" t="s">
        <v>11</v>
      </c>
      <c r="F7" s="28" t="s">
        <v>12</v>
      </c>
      <c r="G7" s="84" t="s">
        <v>34</v>
      </c>
      <c r="H7" s="29" t="s">
        <v>11</v>
      </c>
      <c r="I7" s="30" t="s">
        <v>13</v>
      </c>
      <c r="J7" s="98"/>
      <c r="K7" s="84" t="s">
        <v>34</v>
      </c>
      <c r="L7" s="11" t="s">
        <v>11</v>
      </c>
      <c r="M7" s="28" t="s">
        <v>31</v>
      </c>
      <c r="N7" s="31"/>
      <c r="O7" s="103"/>
      <c r="P7" s="7"/>
      <c r="Q7" s="47" t="s">
        <v>35</v>
      </c>
      <c r="R7" s="48" t="s">
        <v>36</v>
      </c>
      <c r="T7" s="12"/>
    </row>
    <row r="8" spans="1:20" ht="19.5" customHeight="1" thickBot="1">
      <c r="A8" s="105"/>
      <c r="B8" s="52" t="s">
        <v>22</v>
      </c>
      <c r="C8" s="13" t="s">
        <v>14</v>
      </c>
      <c r="D8" s="129" t="s">
        <v>38</v>
      </c>
      <c r="E8" s="131" t="s">
        <v>38</v>
      </c>
      <c r="F8" s="130" t="s">
        <v>38</v>
      </c>
      <c r="G8" s="129" t="s">
        <v>38</v>
      </c>
      <c r="H8" s="131" t="s">
        <v>38</v>
      </c>
      <c r="I8" s="130" t="s">
        <v>38</v>
      </c>
      <c r="J8" s="132" t="s">
        <v>38</v>
      </c>
      <c r="K8" s="130" t="s">
        <v>38</v>
      </c>
      <c r="L8" s="130" t="s">
        <v>38</v>
      </c>
      <c r="M8" s="16" t="s">
        <v>15</v>
      </c>
      <c r="N8" s="32"/>
      <c r="O8" s="16" t="s">
        <v>16</v>
      </c>
      <c r="P8" s="17"/>
      <c r="Q8" s="14" t="s">
        <v>16</v>
      </c>
      <c r="R8" s="15" t="s">
        <v>16</v>
      </c>
      <c r="T8" s="17"/>
    </row>
    <row r="9" spans="1:20" ht="19.5" customHeight="1" thickTop="1">
      <c r="A9" s="18"/>
      <c r="B9" s="66" t="s">
        <v>0</v>
      </c>
      <c r="C9" s="33">
        <v>0.4583333333333333</v>
      </c>
      <c r="D9" s="54">
        <v>13.8</v>
      </c>
      <c r="E9" s="55">
        <v>-0.2</v>
      </c>
      <c r="F9" s="35">
        <f aca="true" t="shared" si="0" ref="F9:F17">D9+E9</f>
        <v>13.600000000000001</v>
      </c>
      <c r="G9" s="73">
        <v>21.8</v>
      </c>
      <c r="H9" s="55">
        <v>-0.2</v>
      </c>
      <c r="I9" s="45">
        <f>G9+H9</f>
        <v>21.6</v>
      </c>
      <c r="J9" s="56">
        <f>I9-F9</f>
        <v>8</v>
      </c>
      <c r="K9" s="81">
        <f>1013.68</f>
        <v>1013.68</v>
      </c>
      <c r="L9" s="82">
        <v>0.06</v>
      </c>
      <c r="M9" s="83">
        <f>K9+L9</f>
        <v>1013.7399999999999</v>
      </c>
      <c r="N9" s="34"/>
      <c r="O9" s="35">
        <f>100*((1.0016+3.15*10^-6*M9-0.074*M9^-1)*6.112*EXP((17.62*F9)/(243.12+F9))-6.53*10^-4*(1+0.000944*F9)*M9*(I9-F9))/((1.0016+3.15*10^-6*M9-0.074*M9^-1)*6.112*EXP((17.62*I9)/(243.12+I9)))</f>
        <v>39.65219043393604</v>
      </c>
      <c r="P9" s="57"/>
      <c r="Q9" s="58">
        <v>42</v>
      </c>
      <c r="R9" s="35">
        <f aca="true" t="shared" si="1" ref="R9:R17">Q9-O9</f>
        <v>2.347809566063958</v>
      </c>
      <c r="T9" s="19"/>
    </row>
    <row r="10" spans="1:20" ht="9" customHeight="1">
      <c r="A10" s="18"/>
      <c r="B10" s="66"/>
      <c r="C10" s="33"/>
      <c r="D10" s="54"/>
      <c r="E10" s="55"/>
      <c r="F10" s="35"/>
      <c r="G10" s="85"/>
      <c r="H10" s="55"/>
      <c r="I10" s="45"/>
      <c r="J10" s="56"/>
      <c r="K10" s="81"/>
      <c r="L10" s="82"/>
      <c r="M10" s="83"/>
      <c r="N10" s="34"/>
      <c r="O10" s="35"/>
      <c r="P10" s="57"/>
      <c r="Q10" s="58"/>
      <c r="R10" s="35"/>
      <c r="T10" s="19"/>
    </row>
    <row r="11" spans="1:20" ht="24.75" customHeight="1">
      <c r="A11" s="9">
        <v>1</v>
      </c>
      <c r="B11" s="75" t="s">
        <v>23</v>
      </c>
      <c r="C11" s="65"/>
      <c r="D11" s="64"/>
      <c r="E11" s="93"/>
      <c r="F11" s="35">
        <f t="shared" si="0"/>
        <v>0</v>
      </c>
      <c r="G11" s="72"/>
      <c r="H11" s="93"/>
      <c r="I11" s="35">
        <f aca="true" t="shared" si="2" ref="I11:I18">G11+H11</f>
        <v>0</v>
      </c>
      <c r="J11" s="56">
        <f aca="true" t="shared" si="3" ref="J11:J18">I11-F11</f>
        <v>0</v>
      </c>
      <c r="K11" s="78"/>
      <c r="L11" s="94"/>
      <c r="M11" s="77">
        <f aca="true" t="shared" si="4" ref="M11:M18">K11+L11</f>
        <v>0</v>
      </c>
      <c r="N11" s="34"/>
      <c r="O11" s="35" t="e">
        <f aca="true" t="shared" si="5" ref="O11:O18">100*((1.0016+3.15*10^-6*M11-0.074*M11^-1)*6.112*EXP((17.62*F11)/(243.12+F11))-6.53*10^-4*(1+0.000944*F11)*M11*(I11-F11))/((1.0016+3.15*10^-6*M11-0.074*M11^-1)*6.112*EXP((17.62*I11)/(243.12+I11)))</f>
        <v>#DIV/0!</v>
      </c>
      <c r="P11" s="57"/>
      <c r="Q11" s="67"/>
      <c r="R11" s="68" t="e">
        <f t="shared" si="1"/>
        <v>#DIV/0!</v>
      </c>
      <c r="T11" s="19"/>
    </row>
    <row r="12" spans="1:20" ht="24.75" customHeight="1">
      <c r="A12" s="9">
        <v>2</v>
      </c>
      <c r="B12" s="75" t="s">
        <v>24</v>
      </c>
      <c r="C12" s="65"/>
      <c r="D12" s="64"/>
      <c r="E12" s="93"/>
      <c r="F12" s="35">
        <f t="shared" si="0"/>
        <v>0</v>
      </c>
      <c r="G12" s="72"/>
      <c r="H12" s="93"/>
      <c r="I12" s="35">
        <f t="shared" si="2"/>
        <v>0</v>
      </c>
      <c r="J12" s="56">
        <f t="shared" si="3"/>
        <v>0</v>
      </c>
      <c r="K12" s="78"/>
      <c r="L12" s="94"/>
      <c r="M12" s="77">
        <f t="shared" si="4"/>
        <v>0</v>
      </c>
      <c r="N12" s="34"/>
      <c r="O12" s="35" t="e">
        <f t="shared" si="5"/>
        <v>#DIV/0!</v>
      </c>
      <c r="P12" s="57"/>
      <c r="Q12" s="67"/>
      <c r="R12" s="68" t="e">
        <f t="shared" si="1"/>
        <v>#DIV/0!</v>
      </c>
      <c r="T12" s="19"/>
    </row>
    <row r="13" spans="1:20" ht="24.75" customHeight="1">
      <c r="A13" s="9">
        <v>3</v>
      </c>
      <c r="B13" s="75" t="s">
        <v>25</v>
      </c>
      <c r="C13" s="65"/>
      <c r="D13" s="64"/>
      <c r="E13" s="93"/>
      <c r="F13" s="35">
        <f t="shared" si="0"/>
        <v>0</v>
      </c>
      <c r="G13" s="72"/>
      <c r="H13" s="93"/>
      <c r="I13" s="35">
        <f t="shared" si="2"/>
        <v>0</v>
      </c>
      <c r="J13" s="56">
        <f t="shared" si="3"/>
        <v>0</v>
      </c>
      <c r="K13" s="78"/>
      <c r="L13" s="94"/>
      <c r="M13" s="77">
        <f t="shared" si="4"/>
        <v>0</v>
      </c>
      <c r="N13" s="34"/>
      <c r="O13" s="35" t="e">
        <f t="shared" si="5"/>
        <v>#DIV/0!</v>
      </c>
      <c r="P13" s="57"/>
      <c r="Q13" s="67"/>
      <c r="R13" s="68" t="e">
        <f t="shared" si="1"/>
        <v>#DIV/0!</v>
      </c>
      <c r="T13" s="19"/>
    </row>
    <row r="14" spans="1:20" ht="24.75" customHeight="1">
      <c r="A14" s="9">
        <v>4</v>
      </c>
      <c r="B14" s="75" t="s">
        <v>26</v>
      </c>
      <c r="C14" s="65"/>
      <c r="D14" s="64"/>
      <c r="E14" s="93"/>
      <c r="F14" s="35">
        <f t="shared" si="0"/>
        <v>0</v>
      </c>
      <c r="G14" s="72"/>
      <c r="H14" s="93"/>
      <c r="I14" s="35">
        <f t="shared" si="2"/>
        <v>0</v>
      </c>
      <c r="J14" s="56">
        <f t="shared" si="3"/>
        <v>0</v>
      </c>
      <c r="K14" s="78"/>
      <c r="L14" s="94"/>
      <c r="M14" s="77">
        <f t="shared" si="4"/>
        <v>0</v>
      </c>
      <c r="N14" s="34"/>
      <c r="O14" s="35" t="e">
        <f t="shared" si="5"/>
        <v>#DIV/0!</v>
      </c>
      <c r="P14" s="57"/>
      <c r="Q14" s="67"/>
      <c r="R14" s="68" t="e">
        <f t="shared" si="1"/>
        <v>#DIV/0!</v>
      </c>
      <c r="T14" s="19"/>
    </row>
    <row r="15" spans="1:20" ht="24.75" customHeight="1">
      <c r="A15" s="9">
        <v>5</v>
      </c>
      <c r="B15" s="75" t="s">
        <v>27</v>
      </c>
      <c r="C15" s="65"/>
      <c r="D15" s="64"/>
      <c r="E15" s="93"/>
      <c r="F15" s="35">
        <f t="shared" si="0"/>
        <v>0</v>
      </c>
      <c r="G15" s="72"/>
      <c r="H15" s="93"/>
      <c r="I15" s="35">
        <f t="shared" si="2"/>
        <v>0</v>
      </c>
      <c r="J15" s="56">
        <f t="shared" si="3"/>
        <v>0</v>
      </c>
      <c r="K15" s="78"/>
      <c r="L15" s="94"/>
      <c r="M15" s="77">
        <f t="shared" si="4"/>
        <v>0</v>
      </c>
      <c r="N15" s="34"/>
      <c r="O15" s="35" t="e">
        <f t="shared" si="5"/>
        <v>#DIV/0!</v>
      </c>
      <c r="P15" s="57"/>
      <c r="Q15" s="67"/>
      <c r="R15" s="68" t="e">
        <f t="shared" si="1"/>
        <v>#DIV/0!</v>
      </c>
      <c r="T15" s="19"/>
    </row>
    <row r="16" spans="1:20" ht="24.75" customHeight="1">
      <c r="A16" s="9">
        <v>6</v>
      </c>
      <c r="B16" s="75" t="s">
        <v>28</v>
      </c>
      <c r="C16" s="65"/>
      <c r="D16" s="64"/>
      <c r="E16" s="93"/>
      <c r="F16" s="35">
        <f t="shared" si="0"/>
        <v>0</v>
      </c>
      <c r="G16" s="72"/>
      <c r="H16" s="93"/>
      <c r="I16" s="35">
        <f t="shared" si="2"/>
        <v>0</v>
      </c>
      <c r="J16" s="56">
        <f t="shared" si="3"/>
        <v>0</v>
      </c>
      <c r="K16" s="78"/>
      <c r="L16" s="94"/>
      <c r="M16" s="77">
        <f t="shared" si="4"/>
        <v>0</v>
      </c>
      <c r="N16" s="34"/>
      <c r="O16" s="35" t="e">
        <f t="shared" si="5"/>
        <v>#DIV/0!</v>
      </c>
      <c r="P16" s="57"/>
      <c r="Q16" s="67"/>
      <c r="R16" s="68" t="e">
        <f t="shared" si="1"/>
        <v>#DIV/0!</v>
      </c>
      <c r="T16" s="19"/>
    </row>
    <row r="17" spans="1:20" ht="24.75" customHeight="1">
      <c r="A17" s="9">
        <v>7</v>
      </c>
      <c r="B17" s="75" t="s">
        <v>29</v>
      </c>
      <c r="C17" s="65"/>
      <c r="D17" s="64"/>
      <c r="E17" s="93"/>
      <c r="F17" s="35">
        <f t="shared" si="0"/>
        <v>0</v>
      </c>
      <c r="G17" s="72"/>
      <c r="H17" s="93"/>
      <c r="I17" s="35">
        <f t="shared" si="2"/>
        <v>0</v>
      </c>
      <c r="J17" s="56">
        <f t="shared" si="3"/>
        <v>0</v>
      </c>
      <c r="K17" s="78"/>
      <c r="L17" s="94"/>
      <c r="M17" s="77">
        <f t="shared" si="4"/>
        <v>0</v>
      </c>
      <c r="N17" s="34"/>
      <c r="O17" s="35" t="e">
        <f t="shared" si="5"/>
        <v>#DIV/0!</v>
      </c>
      <c r="P17" s="57"/>
      <c r="Q17" s="67"/>
      <c r="R17" s="68" t="e">
        <f t="shared" si="1"/>
        <v>#DIV/0!</v>
      </c>
      <c r="T17" s="19"/>
    </row>
    <row r="18" spans="1:20" ht="24.75" customHeight="1">
      <c r="A18" s="9">
        <v>8</v>
      </c>
      <c r="B18" s="75" t="s">
        <v>30</v>
      </c>
      <c r="C18" s="65"/>
      <c r="D18" s="64"/>
      <c r="E18" s="93"/>
      <c r="F18" s="35">
        <f>D18+E18</f>
        <v>0</v>
      </c>
      <c r="G18" s="72"/>
      <c r="H18" s="93"/>
      <c r="I18" s="35">
        <f t="shared" si="2"/>
        <v>0</v>
      </c>
      <c r="J18" s="56">
        <f t="shared" si="3"/>
        <v>0</v>
      </c>
      <c r="K18" s="78"/>
      <c r="L18" s="94"/>
      <c r="M18" s="77">
        <f t="shared" si="4"/>
        <v>0</v>
      </c>
      <c r="N18" s="34"/>
      <c r="O18" s="35" t="e">
        <f t="shared" si="5"/>
        <v>#DIV/0!</v>
      </c>
      <c r="P18" s="57"/>
      <c r="Q18" s="67"/>
      <c r="R18" s="68" t="e">
        <f>Q18-O18</f>
        <v>#DIV/0!</v>
      </c>
      <c r="T18" s="19"/>
    </row>
    <row r="19" spans="1:20" ht="24.75" customHeight="1" thickBot="1">
      <c r="A19" s="20"/>
      <c r="B19" s="53"/>
      <c r="C19" s="41"/>
      <c r="D19" s="59"/>
      <c r="E19" s="60"/>
      <c r="F19" s="46"/>
      <c r="G19" s="74"/>
      <c r="H19" s="61"/>
      <c r="I19" s="46"/>
      <c r="J19" s="62"/>
      <c r="K19" s="79"/>
      <c r="L19" s="60"/>
      <c r="M19" s="80"/>
      <c r="N19" s="42"/>
      <c r="O19" s="43"/>
      <c r="P19" s="57"/>
      <c r="Q19" s="63"/>
      <c r="R19" s="43"/>
      <c r="T19" s="19"/>
    </row>
    <row r="20" spans="1:23" s="2" customFormat="1" ht="24.75" customHeight="1" thickBo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4"/>
      <c r="V20" s="4"/>
      <c r="W20" s="4"/>
    </row>
    <row r="21" spans="1:23" ht="24.75" customHeight="1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06" t="s">
        <v>17</v>
      </c>
      <c r="R21" s="107"/>
      <c r="S21" s="5"/>
      <c r="T21" s="5"/>
      <c r="U21" s="5"/>
      <c r="V21" s="5"/>
      <c r="W21" s="5"/>
    </row>
    <row r="22" spans="16:24" ht="24.75" customHeight="1" thickTop="1">
      <c r="P22" s="5"/>
      <c r="Q22" s="37" t="s">
        <v>18</v>
      </c>
      <c r="R22" s="69" t="e">
        <f>ROUND(AVERAGE(R11:R18),1)</f>
        <v>#DIV/0!</v>
      </c>
      <c r="S22" s="22"/>
      <c r="T22" s="22"/>
      <c r="U22" s="23"/>
      <c r="V22" s="24"/>
      <c r="W22" s="25"/>
      <c r="X22" s="27"/>
    </row>
    <row r="23" spans="16:18" ht="24.75" customHeight="1">
      <c r="P23" s="5"/>
      <c r="Q23" s="38" t="s">
        <v>19</v>
      </c>
      <c r="R23" s="70" t="e">
        <f>MAX(R11:R18)</f>
        <v>#DIV/0!</v>
      </c>
    </row>
    <row r="24" spans="16:18" ht="24.75" customHeight="1">
      <c r="P24" s="5"/>
      <c r="Q24" s="38" t="s">
        <v>20</v>
      </c>
      <c r="R24" s="70" t="e">
        <f>MIN(R11:R18)</f>
        <v>#DIV/0!</v>
      </c>
    </row>
    <row r="25" spans="16:18" ht="24.75" customHeight="1" thickBot="1">
      <c r="P25" s="5"/>
      <c r="Q25" s="76" t="s">
        <v>21</v>
      </c>
      <c r="R25" s="71" t="e">
        <f>R23-R24</f>
        <v>#DIV/0!</v>
      </c>
    </row>
    <row r="26" spans="16:18" ht="17.25">
      <c r="P26" s="5"/>
      <c r="Q26" s="5"/>
      <c r="R26" s="36"/>
    </row>
    <row r="27" spans="16:18" ht="17.25">
      <c r="P27" s="5"/>
      <c r="Q27" s="5"/>
      <c r="R27" s="36"/>
    </row>
    <row r="28" spans="16:18" ht="17.25">
      <c r="P28" s="5"/>
      <c r="Q28" s="5"/>
      <c r="R28" s="36"/>
    </row>
    <row r="29" spans="16:23" ht="17.25">
      <c r="P29" s="5"/>
      <c r="Q29" s="5"/>
      <c r="R29" s="36"/>
      <c r="S29" s="5"/>
      <c r="T29" s="5"/>
      <c r="U29" s="5"/>
      <c r="V29" s="5"/>
      <c r="W29" s="5"/>
    </row>
    <row r="30" spans="16:32" ht="17.25" customHeight="1">
      <c r="P30" s="5"/>
      <c r="Q30" s="5"/>
      <c r="R30" s="108"/>
      <c r="S30" s="108"/>
      <c r="T30" s="108"/>
      <c r="U30" s="108"/>
      <c r="V30" s="108"/>
      <c r="W30" s="39"/>
      <c r="X30" s="40"/>
      <c r="Y30" s="40"/>
      <c r="Z30" s="40"/>
      <c r="AA30" s="40"/>
      <c r="AB30" s="40"/>
      <c r="AC30" s="40"/>
      <c r="AD30" s="40"/>
      <c r="AE30" s="40"/>
      <c r="AF30" s="40"/>
    </row>
    <row r="31" spans="16:32" ht="13.5">
      <c r="P31" s="5"/>
      <c r="Q31" s="5"/>
      <c r="R31" s="108"/>
      <c r="S31" s="108"/>
      <c r="T31" s="108"/>
      <c r="U31" s="108"/>
      <c r="V31" s="108"/>
      <c r="W31" s="39"/>
      <c r="X31" s="40"/>
      <c r="Y31" s="40"/>
      <c r="Z31" s="40"/>
      <c r="AA31" s="40"/>
      <c r="AB31" s="40"/>
      <c r="AC31" s="40"/>
      <c r="AD31" s="40"/>
      <c r="AE31" s="40"/>
      <c r="AF31" s="40"/>
    </row>
    <row r="32" spans="16:32" ht="13.5">
      <c r="P32" s="5"/>
      <c r="Q32" s="5"/>
      <c r="R32" s="108"/>
      <c r="S32" s="108"/>
      <c r="T32" s="108"/>
      <c r="U32" s="108"/>
      <c r="V32" s="108"/>
      <c r="W32" s="39"/>
      <c r="X32" s="40"/>
      <c r="Y32" s="40"/>
      <c r="Z32" s="40"/>
      <c r="AA32" s="40"/>
      <c r="AB32" s="40"/>
      <c r="AC32" s="40"/>
      <c r="AD32" s="40"/>
      <c r="AE32" s="40"/>
      <c r="AF32" s="40"/>
    </row>
    <row r="33" spans="16:23" ht="13.5">
      <c r="P33" s="5"/>
      <c r="Q33" s="5"/>
      <c r="R33" s="108"/>
      <c r="S33" s="108"/>
      <c r="T33" s="108"/>
      <c r="U33" s="108"/>
      <c r="V33" s="108"/>
      <c r="W33" s="39"/>
    </row>
    <row r="34" spans="16:23" ht="13.5">
      <c r="P34" s="5"/>
      <c r="Q34" s="5"/>
      <c r="R34" s="108"/>
      <c r="S34" s="108"/>
      <c r="T34" s="108"/>
      <c r="U34" s="108"/>
      <c r="V34" s="108"/>
      <c r="W34" s="39"/>
    </row>
    <row r="35" spans="16:23" ht="13.5">
      <c r="P35" s="5"/>
      <c r="Q35" s="5"/>
      <c r="R35" s="108"/>
      <c r="S35" s="108"/>
      <c r="T35" s="108"/>
      <c r="U35" s="108"/>
      <c r="V35" s="108"/>
      <c r="W35" s="39"/>
    </row>
    <row r="36" spans="16:23" ht="13.5">
      <c r="P36" s="5"/>
      <c r="Q36" s="5"/>
      <c r="R36" s="108"/>
      <c r="S36" s="108"/>
      <c r="T36" s="108"/>
      <c r="U36" s="108"/>
      <c r="V36" s="108"/>
      <c r="W36" s="39"/>
    </row>
    <row r="37" spans="16:23" ht="13.5">
      <c r="P37" s="5"/>
      <c r="Q37" s="5"/>
      <c r="R37" s="108"/>
      <c r="S37" s="108"/>
      <c r="T37" s="108"/>
      <c r="U37" s="108"/>
      <c r="V37" s="108"/>
      <c r="W37" s="39"/>
    </row>
    <row r="38" spans="16:23" ht="13.5">
      <c r="P38" s="5"/>
      <c r="Q38" s="5"/>
      <c r="R38" s="108"/>
      <c r="S38" s="108"/>
      <c r="T38" s="108"/>
      <c r="U38" s="108"/>
      <c r="V38" s="108"/>
      <c r="W38" s="39"/>
    </row>
    <row r="40" ht="13.5" customHeight="1"/>
    <row r="43" spans="4:9" ht="13.5">
      <c r="D43" s="40"/>
      <c r="E43" s="44"/>
      <c r="F43" s="44"/>
      <c r="G43" s="44"/>
      <c r="H43" s="44"/>
      <c r="I43" s="44"/>
    </row>
    <row r="44" spans="4:9" ht="13.5">
      <c r="D44" s="44"/>
      <c r="E44" s="44"/>
      <c r="F44" s="44"/>
      <c r="G44" s="44"/>
      <c r="H44" s="44"/>
      <c r="I44" s="44"/>
    </row>
    <row r="45" spans="4:9" ht="13.5">
      <c r="D45" s="44"/>
      <c r="E45" s="44"/>
      <c r="F45" s="44"/>
      <c r="G45" s="44"/>
      <c r="H45" s="44"/>
      <c r="I45" s="44"/>
    </row>
  </sheetData>
  <sheetProtection/>
  <mergeCells count="13">
    <mergeCell ref="A2:R2"/>
    <mergeCell ref="D4:E4"/>
    <mergeCell ref="A5:C6"/>
    <mergeCell ref="D5:O5"/>
    <mergeCell ref="Q5:R6"/>
    <mergeCell ref="D6:F6"/>
    <mergeCell ref="G6:I6"/>
    <mergeCell ref="J6:J7"/>
    <mergeCell ref="K6:M6"/>
    <mergeCell ref="O6:O7"/>
    <mergeCell ref="A7:A8"/>
    <mergeCell ref="Q21:R21"/>
    <mergeCell ref="R30:V38"/>
  </mergeCells>
  <printOptions horizontalCentered="1" verticalCentered="1"/>
  <pageMargins left="0.7086614173228347" right="0.7086614173228347" top="0.7480314960629921" bottom="0.4330708661417323" header="0.31496062992125984" footer="0.31496062992125984"/>
  <pageSetup fitToHeight="1" fitToWidth="1" horizontalDpi="600" verticalDpi="600" orientation="landscape" paperSize="9" scale="84" r:id="rId2"/>
  <colBreaks count="1" manualBreakCount="1">
    <brk id="2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0"/>
  <sheetViews>
    <sheetView showGridLines="0" tabSelected="1" zoomScale="76" zoomScaleNormal="76" zoomScaleSheetLayoutView="78" zoomScalePageLayoutView="0" workbookViewId="0" topLeftCell="A1">
      <selection activeCell="R8" sqref="R8"/>
    </sheetView>
  </sheetViews>
  <sheetFormatPr defaultColWidth="9.140625" defaultRowHeight="15"/>
  <cols>
    <col min="1" max="1" width="4.8515625" style="0" customWidth="1"/>
    <col min="2" max="2" width="15.8515625" style="0" bestFit="1" customWidth="1"/>
    <col min="3" max="3" width="10.00390625" style="0" bestFit="1" customWidth="1"/>
    <col min="4" max="4" width="9.421875" style="0" customWidth="1"/>
    <col min="5" max="5" width="8.7109375" style="0" customWidth="1"/>
    <col min="6" max="9" width="9.421875" style="0" customWidth="1"/>
    <col min="10" max="12" width="8.7109375" style="0" customWidth="1"/>
    <col min="13" max="13" width="11.421875" style="0" customWidth="1"/>
    <col min="14" max="14" width="1.1484375" style="0" customWidth="1"/>
    <col min="15" max="15" width="10.7109375" style="0" customWidth="1"/>
    <col min="16" max="16" width="2.00390625" style="0" customWidth="1"/>
    <col min="17" max="17" width="10.421875" style="0" bestFit="1" customWidth="1"/>
    <col min="18" max="19" width="10.00390625" style="0" bestFit="1" customWidth="1"/>
    <col min="20" max="20" width="1.421875" style="0" customWidth="1"/>
    <col min="21" max="21" width="10.421875" style="0" bestFit="1" customWidth="1"/>
    <col min="22" max="22" width="10.00390625" style="0" bestFit="1" customWidth="1"/>
    <col min="23" max="23" width="9.28125" style="0" bestFit="1" customWidth="1"/>
  </cols>
  <sheetData>
    <row r="1" spans="1:2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</row>
    <row r="2" spans="1:23" ht="28.5">
      <c r="A2" s="109" t="s">
        <v>37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49"/>
      <c r="T2" s="49"/>
      <c r="U2" s="49"/>
      <c r="V2" s="49"/>
      <c r="W2" s="49"/>
    </row>
    <row r="3" spans="1:23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5"/>
      <c r="W3" s="5"/>
    </row>
    <row r="4" spans="1:23" ht="16.5" thickBot="1">
      <c r="A4" s="3"/>
      <c r="B4" s="3"/>
      <c r="C4" s="50" t="s">
        <v>2</v>
      </c>
      <c r="D4" s="110">
        <v>42318</v>
      </c>
      <c r="E4" s="110"/>
      <c r="F4" s="50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6"/>
      <c r="T4" s="6"/>
      <c r="U4" s="4"/>
      <c r="V4" s="5"/>
      <c r="W4" s="5"/>
    </row>
    <row r="5" spans="1:20" ht="27.75" customHeight="1" thickBot="1">
      <c r="A5" s="111"/>
      <c r="B5" s="112"/>
      <c r="C5" s="112"/>
      <c r="D5" s="115" t="s">
        <v>4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  <c r="P5" s="7"/>
      <c r="Q5" s="118" t="s">
        <v>5</v>
      </c>
      <c r="R5" s="119"/>
      <c r="T5" s="8"/>
    </row>
    <row r="6" spans="1:20" ht="27" customHeight="1">
      <c r="A6" s="113"/>
      <c r="B6" s="114"/>
      <c r="C6" s="114"/>
      <c r="D6" s="126" t="s">
        <v>6</v>
      </c>
      <c r="E6" s="127"/>
      <c r="F6" s="128"/>
      <c r="G6" s="120" t="s">
        <v>7</v>
      </c>
      <c r="H6" s="125"/>
      <c r="I6" s="121"/>
      <c r="J6" s="97" t="s">
        <v>8</v>
      </c>
      <c r="K6" s="99" t="s">
        <v>32</v>
      </c>
      <c r="L6" s="100"/>
      <c r="M6" s="101"/>
      <c r="N6" s="26"/>
      <c r="O6" s="102" t="s">
        <v>39</v>
      </c>
      <c r="P6" s="7"/>
      <c r="Q6" s="120"/>
      <c r="R6" s="121"/>
      <c r="T6" s="8"/>
    </row>
    <row r="7" spans="1:20" ht="29.25">
      <c r="A7" s="104" t="s">
        <v>9</v>
      </c>
      <c r="B7" s="51"/>
      <c r="C7" s="10" t="s">
        <v>10</v>
      </c>
      <c r="D7" s="84" t="s">
        <v>34</v>
      </c>
      <c r="E7" s="11" t="s">
        <v>11</v>
      </c>
      <c r="F7" s="28" t="s">
        <v>12</v>
      </c>
      <c r="G7" s="84" t="s">
        <v>34</v>
      </c>
      <c r="H7" s="29" t="s">
        <v>11</v>
      </c>
      <c r="I7" s="30" t="s">
        <v>13</v>
      </c>
      <c r="J7" s="98"/>
      <c r="K7" s="84" t="s">
        <v>34</v>
      </c>
      <c r="L7" s="11" t="s">
        <v>11</v>
      </c>
      <c r="M7" s="28" t="s">
        <v>31</v>
      </c>
      <c r="N7" s="31"/>
      <c r="O7" s="103"/>
      <c r="P7" s="7"/>
      <c r="Q7" s="47" t="s">
        <v>35</v>
      </c>
      <c r="R7" s="48" t="s">
        <v>40</v>
      </c>
      <c r="T7" s="12"/>
    </row>
    <row r="8" spans="1:20" ht="19.5" customHeight="1" thickBot="1">
      <c r="A8" s="105"/>
      <c r="B8" s="52" t="s">
        <v>22</v>
      </c>
      <c r="C8" s="13" t="s">
        <v>14</v>
      </c>
      <c r="D8" s="129" t="s">
        <v>38</v>
      </c>
      <c r="E8" s="131" t="s">
        <v>38</v>
      </c>
      <c r="F8" s="130" t="s">
        <v>38</v>
      </c>
      <c r="G8" s="129" t="s">
        <v>38</v>
      </c>
      <c r="H8" s="131" t="s">
        <v>38</v>
      </c>
      <c r="I8" s="130" t="s">
        <v>38</v>
      </c>
      <c r="J8" s="132" t="s">
        <v>38</v>
      </c>
      <c r="K8" s="130" t="s">
        <v>38</v>
      </c>
      <c r="L8" s="130" t="s">
        <v>38</v>
      </c>
      <c r="M8" s="16" t="s">
        <v>15</v>
      </c>
      <c r="N8" s="32"/>
      <c r="O8" s="16" t="s">
        <v>16</v>
      </c>
      <c r="P8" s="17"/>
      <c r="Q8" s="14" t="s">
        <v>16</v>
      </c>
      <c r="R8" s="15" t="s">
        <v>16</v>
      </c>
      <c r="T8" s="17"/>
    </row>
    <row r="9" spans="1:20" ht="19.5" customHeight="1" thickTop="1">
      <c r="A9" s="18"/>
      <c r="B9" s="66" t="s">
        <v>0</v>
      </c>
      <c r="C9" s="33">
        <v>0.4583333333333333</v>
      </c>
      <c r="D9" s="54">
        <v>13.8</v>
      </c>
      <c r="E9" s="55">
        <v>-0.2</v>
      </c>
      <c r="F9" s="35">
        <f>D9+E9</f>
        <v>13.600000000000001</v>
      </c>
      <c r="G9" s="73">
        <v>21.8</v>
      </c>
      <c r="H9" s="55">
        <v>-0.2</v>
      </c>
      <c r="I9" s="45">
        <f>G9+H9</f>
        <v>21.6</v>
      </c>
      <c r="J9" s="56">
        <f>I9-F9</f>
        <v>8</v>
      </c>
      <c r="K9" s="81">
        <f>1013.68</f>
        <v>1013.68</v>
      </c>
      <c r="L9" s="82">
        <v>0.06</v>
      </c>
      <c r="M9" s="83">
        <f>K9+L9</f>
        <v>1013.7399999999999</v>
      </c>
      <c r="N9" s="34"/>
      <c r="O9" s="35">
        <f>100*((1.0016+3.15*10^-6*M9-0.074*M9^-1)*6.112*EXP((17.62*F9)/(243.12+F9))-6.53*10^-4*(1+0.000944*F9)*M9*(I9-F9))/((1.0016+3.15*10^-6*M9-0.074*M9^-1)*6.112*EXP((17.62*I9)/(243.12+I9)))</f>
        <v>39.65219043393604</v>
      </c>
      <c r="P9" s="57"/>
      <c r="Q9" s="58">
        <v>42</v>
      </c>
      <c r="R9" s="35">
        <f>Q9-O9</f>
        <v>2.347809566063958</v>
      </c>
      <c r="T9" s="19"/>
    </row>
    <row r="10" spans="1:20" ht="9" customHeight="1">
      <c r="A10" s="18"/>
      <c r="B10" s="66"/>
      <c r="C10" s="33"/>
      <c r="D10" s="54"/>
      <c r="E10" s="55"/>
      <c r="F10" s="35"/>
      <c r="G10" s="85"/>
      <c r="H10" s="55"/>
      <c r="I10" s="45"/>
      <c r="J10" s="56"/>
      <c r="K10" s="81"/>
      <c r="L10" s="82"/>
      <c r="M10" s="83"/>
      <c r="N10" s="34"/>
      <c r="O10" s="35"/>
      <c r="P10" s="57"/>
      <c r="Q10" s="58"/>
      <c r="R10" s="35"/>
      <c r="T10" s="19"/>
    </row>
    <row r="11" spans="1:20" ht="24.75" customHeight="1">
      <c r="A11" s="9">
        <v>1</v>
      </c>
      <c r="B11" s="75" t="s">
        <v>23</v>
      </c>
      <c r="C11" s="86"/>
      <c r="D11" s="87"/>
      <c r="E11" s="89"/>
      <c r="F11" s="35"/>
      <c r="G11" s="88"/>
      <c r="H11" s="89"/>
      <c r="I11" s="35"/>
      <c r="J11" s="56"/>
      <c r="K11" s="90"/>
      <c r="L11" s="91"/>
      <c r="M11" s="77"/>
      <c r="N11" s="34"/>
      <c r="O11" s="95"/>
      <c r="P11" s="57"/>
      <c r="Q11" s="92"/>
      <c r="R11" s="96"/>
      <c r="T11" s="19"/>
    </row>
    <row r="12" spans="1:20" ht="24.75" customHeight="1">
      <c r="A12" s="9">
        <v>2</v>
      </c>
      <c r="B12" s="75" t="s">
        <v>24</v>
      </c>
      <c r="C12" s="86"/>
      <c r="D12" s="87"/>
      <c r="E12" s="89"/>
      <c r="F12" s="35"/>
      <c r="G12" s="88"/>
      <c r="H12" s="89"/>
      <c r="I12" s="35"/>
      <c r="J12" s="56"/>
      <c r="K12" s="90"/>
      <c r="L12" s="91"/>
      <c r="M12" s="77"/>
      <c r="N12" s="34"/>
      <c r="O12" s="95"/>
      <c r="P12" s="57"/>
      <c r="Q12" s="92"/>
      <c r="R12" s="96"/>
      <c r="T12" s="19"/>
    </row>
    <row r="13" spans="1:20" ht="24.75" customHeight="1">
      <c r="A13" s="9">
        <v>3</v>
      </c>
      <c r="B13" s="75" t="s">
        <v>25</v>
      </c>
      <c r="C13" s="86"/>
      <c r="D13" s="87"/>
      <c r="E13" s="89"/>
      <c r="F13" s="35"/>
      <c r="G13" s="88"/>
      <c r="H13" s="89"/>
      <c r="I13" s="35"/>
      <c r="J13" s="56"/>
      <c r="K13" s="90"/>
      <c r="L13" s="91"/>
      <c r="M13" s="77"/>
      <c r="N13" s="34"/>
      <c r="O13" s="95"/>
      <c r="P13" s="57"/>
      <c r="Q13" s="92"/>
      <c r="R13" s="96"/>
      <c r="T13" s="19"/>
    </row>
    <row r="14" spans="1:20" ht="24.75" customHeight="1">
      <c r="A14" s="9">
        <v>4</v>
      </c>
      <c r="B14" s="75" t="s">
        <v>26</v>
      </c>
      <c r="C14" s="86"/>
      <c r="D14" s="87"/>
      <c r="E14" s="89"/>
      <c r="F14" s="35"/>
      <c r="G14" s="88"/>
      <c r="H14" s="89"/>
      <c r="I14" s="35"/>
      <c r="J14" s="56"/>
      <c r="K14" s="90"/>
      <c r="L14" s="91"/>
      <c r="M14" s="77"/>
      <c r="N14" s="34"/>
      <c r="O14" s="95"/>
      <c r="P14" s="57"/>
      <c r="Q14" s="92"/>
      <c r="R14" s="96"/>
      <c r="T14" s="19"/>
    </row>
    <row r="15" spans="1:20" ht="24.75" customHeight="1">
      <c r="A15" s="9">
        <v>5</v>
      </c>
      <c r="B15" s="75" t="s">
        <v>27</v>
      </c>
      <c r="C15" s="86"/>
      <c r="D15" s="87"/>
      <c r="E15" s="89"/>
      <c r="F15" s="35"/>
      <c r="G15" s="88"/>
      <c r="H15" s="89"/>
      <c r="I15" s="35"/>
      <c r="J15" s="56"/>
      <c r="K15" s="90"/>
      <c r="L15" s="91"/>
      <c r="M15" s="77"/>
      <c r="N15" s="34"/>
      <c r="O15" s="95"/>
      <c r="P15" s="57"/>
      <c r="Q15" s="92"/>
      <c r="R15" s="96"/>
      <c r="T15" s="19"/>
    </row>
    <row r="16" spans="1:20" ht="24.75" customHeight="1">
      <c r="A16" s="9">
        <v>6</v>
      </c>
      <c r="B16" s="75" t="s">
        <v>28</v>
      </c>
      <c r="C16" s="86"/>
      <c r="D16" s="87"/>
      <c r="E16" s="89"/>
      <c r="F16" s="35"/>
      <c r="G16" s="88"/>
      <c r="H16" s="89"/>
      <c r="I16" s="35"/>
      <c r="J16" s="56"/>
      <c r="K16" s="90"/>
      <c r="L16" s="91"/>
      <c r="M16" s="77"/>
      <c r="N16" s="34"/>
      <c r="O16" s="95"/>
      <c r="P16" s="57"/>
      <c r="Q16" s="92"/>
      <c r="R16" s="96"/>
      <c r="T16" s="19"/>
    </row>
    <row r="17" spans="1:20" ht="24.75" customHeight="1">
      <c r="A17" s="9">
        <v>7</v>
      </c>
      <c r="B17" s="75" t="s">
        <v>29</v>
      </c>
      <c r="C17" s="86"/>
      <c r="D17" s="87"/>
      <c r="E17" s="89"/>
      <c r="F17" s="35"/>
      <c r="G17" s="88"/>
      <c r="H17" s="89"/>
      <c r="I17" s="35"/>
      <c r="J17" s="56"/>
      <c r="K17" s="90"/>
      <c r="L17" s="91"/>
      <c r="M17" s="77"/>
      <c r="N17" s="34"/>
      <c r="O17" s="95"/>
      <c r="P17" s="57"/>
      <c r="Q17" s="92"/>
      <c r="R17" s="96"/>
      <c r="T17" s="19"/>
    </row>
    <row r="18" spans="1:20" ht="24.75" customHeight="1">
      <c r="A18" s="9">
        <v>8</v>
      </c>
      <c r="B18" s="75" t="s">
        <v>30</v>
      </c>
      <c r="C18" s="86"/>
      <c r="D18" s="87"/>
      <c r="E18" s="89"/>
      <c r="F18" s="35"/>
      <c r="G18" s="88"/>
      <c r="H18" s="89"/>
      <c r="I18" s="35"/>
      <c r="J18" s="56"/>
      <c r="K18" s="90"/>
      <c r="L18" s="91"/>
      <c r="M18" s="77"/>
      <c r="N18" s="34"/>
      <c r="O18" s="95"/>
      <c r="P18" s="57"/>
      <c r="Q18" s="92"/>
      <c r="R18" s="96"/>
      <c r="T18" s="19"/>
    </row>
    <row r="19" spans="1:20" ht="24.75" customHeight="1" thickBot="1">
      <c r="A19" s="20"/>
      <c r="B19" s="53"/>
      <c r="C19" s="41"/>
      <c r="D19" s="59"/>
      <c r="E19" s="60"/>
      <c r="F19" s="46"/>
      <c r="G19" s="74"/>
      <c r="H19" s="61"/>
      <c r="I19" s="46"/>
      <c r="J19" s="62"/>
      <c r="K19" s="79"/>
      <c r="L19" s="60"/>
      <c r="M19" s="80"/>
      <c r="N19" s="42"/>
      <c r="O19" s="43"/>
      <c r="P19" s="57"/>
      <c r="Q19" s="63"/>
      <c r="R19" s="43"/>
      <c r="T19" s="19"/>
    </row>
    <row r="20" spans="1:23" s="2" customFormat="1" ht="24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4"/>
      <c r="V20" s="4"/>
      <c r="W20" s="4"/>
    </row>
    <row r="21" spans="16:18" ht="17.25">
      <c r="P21" s="5"/>
      <c r="Q21" s="5"/>
      <c r="R21" s="36"/>
    </row>
    <row r="22" spans="16:18" ht="17.25">
      <c r="P22" s="5"/>
      <c r="Q22" s="5"/>
      <c r="R22" s="36"/>
    </row>
    <row r="23" spans="16:18" ht="17.25">
      <c r="P23" s="5"/>
      <c r="Q23" s="5"/>
      <c r="R23" s="36"/>
    </row>
    <row r="24" spans="16:23" ht="17.25">
      <c r="P24" s="5"/>
      <c r="Q24" s="5"/>
      <c r="R24" s="36"/>
      <c r="S24" s="5"/>
      <c r="T24" s="5"/>
      <c r="U24" s="5"/>
      <c r="V24" s="5"/>
      <c r="W24" s="5"/>
    </row>
    <row r="25" spans="16:32" ht="17.25" customHeight="1">
      <c r="P25" s="5"/>
      <c r="Q25" s="5"/>
      <c r="R25" s="108"/>
      <c r="S25" s="108"/>
      <c r="T25" s="108"/>
      <c r="U25" s="108"/>
      <c r="V25" s="108"/>
      <c r="W25" s="39"/>
      <c r="X25" s="40"/>
      <c r="Y25" s="40"/>
      <c r="Z25" s="40"/>
      <c r="AA25" s="40"/>
      <c r="AB25" s="40"/>
      <c r="AC25" s="40"/>
      <c r="AD25" s="40"/>
      <c r="AE25" s="40"/>
      <c r="AF25" s="40"/>
    </row>
    <row r="26" spans="16:32" ht="13.5">
      <c r="P26" s="5"/>
      <c r="Q26" s="5"/>
      <c r="R26" s="108"/>
      <c r="S26" s="108"/>
      <c r="T26" s="108"/>
      <c r="U26" s="108"/>
      <c r="V26" s="108"/>
      <c r="W26" s="39"/>
      <c r="X26" s="40"/>
      <c r="Y26" s="40"/>
      <c r="Z26" s="40"/>
      <c r="AA26" s="40"/>
      <c r="AB26" s="40"/>
      <c r="AC26" s="40"/>
      <c r="AD26" s="40"/>
      <c r="AE26" s="40"/>
      <c r="AF26" s="40"/>
    </row>
    <row r="27" spans="16:32" ht="13.5">
      <c r="P27" s="5"/>
      <c r="Q27" s="5"/>
      <c r="R27" s="108"/>
      <c r="S27" s="108"/>
      <c r="T27" s="108"/>
      <c r="U27" s="108"/>
      <c r="V27" s="108"/>
      <c r="W27" s="39"/>
      <c r="X27" s="40"/>
      <c r="Y27" s="40"/>
      <c r="Z27" s="40"/>
      <c r="AA27" s="40"/>
      <c r="AB27" s="40"/>
      <c r="AC27" s="40"/>
      <c r="AD27" s="40"/>
      <c r="AE27" s="40"/>
      <c r="AF27" s="40"/>
    </row>
    <row r="28" spans="16:23" ht="13.5">
      <c r="P28" s="5"/>
      <c r="Q28" s="5"/>
      <c r="R28" s="108"/>
      <c r="S28" s="108"/>
      <c r="T28" s="108"/>
      <c r="U28" s="108"/>
      <c r="V28" s="108"/>
      <c r="W28" s="39"/>
    </row>
    <row r="29" spans="16:23" ht="13.5">
      <c r="P29" s="5"/>
      <c r="Q29" s="5"/>
      <c r="R29" s="108"/>
      <c r="S29" s="108"/>
      <c r="T29" s="108"/>
      <c r="U29" s="108"/>
      <c r="V29" s="108"/>
      <c r="W29" s="39"/>
    </row>
    <row r="30" spans="16:23" ht="13.5">
      <c r="P30" s="5"/>
      <c r="Q30" s="5"/>
      <c r="R30" s="108"/>
      <c r="S30" s="108"/>
      <c r="T30" s="108"/>
      <c r="U30" s="108"/>
      <c r="V30" s="108"/>
      <c r="W30" s="39"/>
    </row>
    <row r="31" spans="16:23" ht="13.5">
      <c r="P31" s="5"/>
      <c r="Q31" s="5"/>
      <c r="R31" s="108"/>
      <c r="S31" s="108"/>
      <c r="T31" s="108"/>
      <c r="U31" s="108"/>
      <c r="V31" s="108"/>
      <c r="W31" s="39"/>
    </row>
    <row r="32" spans="16:23" ht="13.5">
      <c r="P32" s="5"/>
      <c r="Q32" s="5"/>
      <c r="R32" s="108"/>
      <c r="S32" s="108"/>
      <c r="T32" s="108"/>
      <c r="U32" s="108"/>
      <c r="V32" s="108"/>
      <c r="W32" s="39"/>
    </row>
    <row r="33" spans="16:23" ht="13.5">
      <c r="P33" s="5"/>
      <c r="Q33" s="5"/>
      <c r="R33" s="108"/>
      <c r="S33" s="108"/>
      <c r="T33" s="108"/>
      <c r="U33" s="108"/>
      <c r="V33" s="108"/>
      <c r="W33" s="39"/>
    </row>
    <row r="35" ht="13.5" customHeight="1"/>
    <row r="38" spans="4:9" ht="13.5">
      <c r="D38" s="40"/>
      <c r="E38" s="44"/>
      <c r="F38" s="44"/>
      <c r="G38" s="44"/>
      <c r="H38" s="44"/>
      <c r="I38" s="44"/>
    </row>
    <row r="39" spans="4:9" ht="13.5">
      <c r="D39" s="44"/>
      <c r="E39" s="44"/>
      <c r="F39" s="44"/>
      <c r="G39" s="44"/>
      <c r="H39" s="44"/>
      <c r="I39" s="44"/>
    </row>
    <row r="40" spans="4:9" ht="13.5">
      <c r="D40" s="44"/>
      <c r="E40" s="44"/>
      <c r="F40" s="44"/>
      <c r="G40" s="44"/>
      <c r="H40" s="44"/>
      <c r="I40" s="44"/>
    </row>
  </sheetData>
  <sheetProtection/>
  <mergeCells count="12">
    <mergeCell ref="R25:V33"/>
    <mergeCell ref="A7:A8"/>
    <mergeCell ref="O6:O7"/>
    <mergeCell ref="D4:E4"/>
    <mergeCell ref="A5:C6"/>
    <mergeCell ref="A2:R2"/>
    <mergeCell ref="Q5:R6"/>
    <mergeCell ref="D6:F6"/>
    <mergeCell ref="G6:I6"/>
    <mergeCell ref="K6:M6"/>
    <mergeCell ref="J6:J7"/>
    <mergeCell ref="D5:O5"/>
  </mergeCells>
  <printOptions horizontalCentered="1" verticalCentered="1"/>
  <pageMargins left="0.7086614173228347" right="0.7086614173228347" top="0.7480314960629921" bottom="0.4330708661417323" header="0.31496062992125984" footer="0.31496062992125984"/>
  <pageSetup fitToHeight="1" fitToWidth="1" horizontalDpi="600" verticalDpi="600" orientation="landscape" paperSize="9" scale="84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2013-11-26T02:07:05Z</dcterms:created>
  <dcterms:modified xsi:type="dcterms:W3CDTF">2017-04-06T07:55:30Z</dcterms:modified>
  <cp:category/>
  <cp:version/>
  <cp:contentType/>
  <cp:contentStatus/>
</cp:coreProperties>
</file>